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165" windowWidth="13290" windowHeight="14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'Sheet1'!$A$1:$R$57</definedName>
  </definedNames>
  <calcPr fullCalcOnLoad="1"/>
</workbook>
</file>

<file path=xl/sharedStrings.xml><?xml version="1.0" encoding="utf-8"?>
<sst xmlns="http://schemas.openxmlformats.org/spreadsheetml/2006/main" count="291" uniqueCount="266">
  <si>
    <t>Description</t>
  </si>
  <si>
    <t>Quantity</t>
  </si>
  <si>
    <t>Item No.</t>
  </si>
  <si>
    <t>G309-097</t>
  </si>
  <si>
    <t>Pinions</t>
  </si>
  <si>
    <t>Spur</t>
  </si>
  <si>
    <t>G360L</t>
  </si>
  <si>
    <t>G3810L</t>
  </si>
  <si>
    <t>MK04-10</t>
  </si>
  <si>
    <t>MK06-10</t>
  </si>
  <si>
    <t xml:space="preserve">   Total</t>
  </si>
  <si>
    <t>CHF</t>
  </si>
  <si>
    <t>about</t>
  </si>
  <si>
    <t xml:space="preserve"> </t>
  </si>
  <si>
    <t>Unit price</t>
  </si>
  <si>
    <t>Price</t>
  </si>
  <si>
    <t>G348S</t>
  </si>
  <si>
    <t>G360S</t>
  </si>
  <si>
    <t>G309-061</t>
  </si>
  <si>
    <t>G309-071</t>
  </si>
  <si>
    <t>G312-078</t>
  </si>
  <si>
    <t>G312-097</t>
  </si>
  <si>
    <t>Special</t>
  </si>
  <si>
    <t>Total for this column</t>
  </si>
  <si>
    <t>Conical reamer 0.70 to 1.20mm, conicity 1%</t>
  </si>
  <si>
    <t>WB0712</t>
  </si>
  <si>
    <t>MK04S-10</t>
  </si>
  <si>
    <t>H7001V</t>
  </si>
  <si>
    <t>H7001H</t>
  </si>
  <si>
    <t>Encoder for G348S or G360S, vertical</t>
  </si>
  <si>
    <t>Encoder for G348S or G360S, horizontal</t>
  </si>
  <si>
    <t>Infrared LED</t>
  </si>
  <si>
    <t>IrLed</t>
  </si>
  <si>
    <t>MK04S-24</t>
  </si>
  <si>
    <t>Coreless motors</t>
  </si>
  <si>
    <t>Stepping motor</t>
  </si>
  <si>
    <t>Postal address:</t>
  </si>
  <si>
    <t>WB0408</t>
  </si>
  <si>
    <t>Conical reamer 0.40 to 0.8mm, conicity 1%</t>
  </si>
  <si>
    <t>WB1118</t>
  </si>
  <si>
    <t>Conical reamer 1.10 to 1.80mm, conicity 1%</t>
  </si>
  <si>
    <t>Module M0.3</t>
  </si>
  <si>
    <t>G260</t>
  </si>
  <si>
    <t>MK06-30</t>
  </si>
  <si>
    <t>4mm*11mm blue mark 40ohm 0.7mm shaft</t>
  </si>
  <si>
    <t>4mm*8mm blue mark 28ohm 0.6mm shaft</t>
  </si>
  <si>
    <t>6mm*12mm blue mark 30ohm 0.8mm shaft</t>
  </si>
  <si>
    <t>Module M0.2</t>
  </si>
  <si>
    <t>WB0205</t>
  </si>
  <si>
    <t>Conical reamer 0.20 to 0.5mm, conicity 1%</t>
  </si>
  <si>
    <t>G209-061</t>
  </si>
  <si>
    <t>G209-071</t>
  </si>
  <si>
    <t>Subtotal</t>
  </si>
  <si>
    <t>G290</t>
  </si>
  <si>
    <t>G240</t>
  </si>
  <si>
    <r>
      <t>9 Teeth pinion 0.63mm ID</t>
    </r>
    <r>
      <rPr>
        <sz val="10"/>
        <rFont val="Arial"/>
        <family val="0"/>
      </rPr>
      <t xml:space="preserve"> </t>
    </r>
  </si>
  <si>
    <t>9 Teeth pinion 0.71mm ID</t>
  </si>
  <si>
    <t>9 Teeth pinion 0.61mm (4mm short pagers)</t>
  </si>
  <si>
    <t>9 Teeth pinion 0.71mm bore (4mm pagers)</t>
  </si>
  <si>
    <t>9 Teeth pinion 0.81mm (6mm pagers)</t>
  </si>
  <si>
    <t>9 Teeth pinion 0.97mm bore for 1mm shaft</t>
  </si>
  <si>
    <t>12 Teeth pinion 0.78mm bore (6mm pagers)</t>
  </si>
  <si>
    <t>36/12 Teeth spur 0.69mm ID</t>
  </si>
  <si>
    <t>G212-071</t>
  </si>
  <si>
    <t xml:space="preserve">                         Parts for microrobots and slow flyers - Order/invoice</t>
  </si>
  <si>
    <t>MK07-10</t>
  </si>
  <si>
    <t>CH-1092 Belmont Switzerland VAT 510 048  CCP 17-272240-8</t>
  </si>
  <si>
    <t xml:space="preserve">Mk07-2.3 </t>
  </si>
  <si>
    <t>Magnets ( NeFeB, cylindricals)</t>
  </si>
  <si>
    <r>
      <t xml:space="preserve"> ø 2 x 1.2   </t>
    </r>
    <r>
      <rPr>
        <b/>
        <sz val="10"/>
        <rFont val="Arial"/>
        <family val="2"/>
      </rPr>
      <t>10p</t>
    </r>
  </si>
  <si>
    <r>
      <t xml:space="preserve"> ø 2.5 x 3   </t>
    </r>
    <r>
      <rPr>
        <b/>
        <sz val="10"/>
        <rFont val="Arial"/>
        <family val="2"/>
      </rPr>
      <t>10p</t>
    </r>
  </si>
  <si>
    <r>
      <t xml:space="preserve"> ø 1.2 x 0.8</t>
    </r>
    <r>
      <rPr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10p</t>
    </r>
  </si>
  <si>
    <r>
      <t>40/12 Teeth spur 0.78mm ID</t>
    </r>
    <r>
      <rPr>
        <b/>
        <sz val="10"/>
        <color indexed="10"/>
        <rFont val="Arial"/>
        <family val="2"/>
      </rPr>
      <t xml:space="preserve"> </t>
    </r>
  </si>
  <si>
    <t>GW338</t>
  </si>
  <si>
    <t>USD</t>
  </si>
  <si>
    <t xml:space="preserve">VID29-03 </t>
  </si>
  <si>
    <t>Mag1208</t>
  </si>
  <si>
    <t>Mag2012</t>
  </si>
  <si>
    <t>Mag2020</t>
  </si>
  <si>
    <t>Mag2025</t>
  </si>
  <si>
    <r>
      <t xml:space="preserve"> ø 2 x 2.5   </t>
    </r>
    <r>
      <rPr>
        <b/>
        <sz val="10"/>
        <rFont val="Arial"/>
        <family val="2"/>
      </rPr>
      <t>10p</t>
    </r>
  </si>
  <si>
    <t>Mag1622</t>
  </si>
  <si>
    <r>
      <t xml:space="preserve"> ø 2 x 2  goldplated   </t>
    </r>
    <r>
      <rPr>
        <b/>
        <sz val="10"/>
        <rFont val="Arial"/>
        <family val="2"/>
      </rPr>
      <t>10p</t>
    </r>
  </si>
  <si>
    <t>Mag2530</t>
  </si>
  <si>
    <t>Mag3015</t>
  </si>
  <si>
    <t>VID29.06</t>
  </si>
  <si>
    <r>
      <t xml:space="preserve"> ø 1.6 x 2.2  gold plated </t>
    </r>
    <r>
      <rPr>
        <b/>
        <sz val="10"/>
        <rFont val="Arial"/>
        <family val="2"/>
      </rPr>
      <t>10p</t>
    </r>
  </si>
  <si>
    <t>Mag4015</t>
  </si>
  <si>
    <r>
      <t xml:space="preserve"> ø 4 x 1.5  </t>
    </r>
    <r>
      <rPr>
        <b/>
        <sz val="10"/>
        <rFont val="Arial"/>
        <family val="2"/>
      </rPr>
      <t xml:space="preserve"> 1p</t>
    </r>
  </si>
  <si>
    <t>Bearings and washers</t>
  </si>
  <si>
    <t>BB1808</t>
  </si>
  <si>
    <t>BB1810</t>
  </si>
  <si>
    <t>W11</t>
  </si>
  <si>
    <t>10 Washers ø1.1 x ø3.2mm x 0.3mm</t>
  </si>
  <si>
    <t>QL08</t>
  </si>
  <si>
    <t>10 Quicklock ø4x0.2mm axis 0.75-0.82mm</t>
  </si>
  <si>
    <t>QL10</t>
  </si>
  <si>
    <t>10 Quicklock ø4x0.2mm axis 0.95-1.00</t>
  </si>
  <si>
    <t>12 Teeth pinion 0.97mm</t>
  </si>
  <si>
    <t xml:space="preserve">60/12 Tooth spur 0.78mm ID </t>
  </si>
  <si>
    <t>60/12 Teeth spur 0.78mm ID  note2</t>
  </si>
  <si>
    <t>Bicha dual charger for 10-140 mAh cells</t>
  </si>
  <si>
    <t>BiCha2</t>
  </si>
  <si>
    <t>Bapi-B</t>
  </si>
  <si>
    <t>Bapi-M</t>
  </si>
  <si>
    <t>Bami-B</t>
  </si>
  <si>
    <t>Bami-M</t>
  </si>
  <si>
    <t>Bada</t>
  </si>
  <si>
    <t>Total for all three columns</t>
  </si>
  <si>
    <t xml:space="preserve">12 Teeth pinion 0.70mm ID </t>
  </si>
  <si>
    <t xml:space="preserve">4mm*8mm Pager 10ohm </t>
  </si>
  <si>
    <t>DK410</t>
  </si>
  <si>
    <t>Propellers</t>
  </si>
  <si>
    <t xml:space="preserve">48/12 Tooth spur 0.76mm  0.148g </t>
  </si>
  <si>
    <t>Geared motors</t>
  </si>
  <si>
    <t>GM10-150</t>
  </si>
  <si>
    <t>GM06-25</t>
  </si>
  <si>
    <t>GM16-118</t>
  </si>
  <si>
    <t>dia 16mm 1:118</t>
  </si>
  <si>
    <t>Visa or Mastercard Number/Expiration date - safe here</t>
  </si>
  <si>
    <t>Reamers and tools</t>
  </si>
  <si>
    <t xml:space="preserve">Instrumentation with stop </t>
  </si>
  <si>
    <t>For robots 290 Ohm coil</t>
  </si>
  <si>
    <t>LT10</t>
  </si>
  <si>
    <t>Lipo quick tester</t>
  </si>
  <si>
    <t>For 5mm Bahoma 160/330mA</t>
  </si>
  <si>
    <t>For 10mm Bahoma 300/500mA</t>
  </si>
  <si>
    <t>81/12 Tooth Spur 0.78mm ID</t>
  </si>
  <si>
    <t>Ucha05</t>
  </si>
  <si>
    <t>USB charger for one 30 mAh Lipo</t>
  </si>
  <si>
    <t>Ucha10</t>
  </si>
  <si>
    <t>USB charger for one 100 mAh Lipo</t>
  </si>
  <si>
    <t>LT05</t>
  </si>
  <si>
    <t>Precision balance</t>
  </si>
  <si>
    <r>
      <t>7mm*17mm  10ohm 1.0mm shaft</t>
    </r>
    <r>
      <rPr>
        <sz val="10"/>
        <color indexed="10"/>
        <rFont val="Arial"/>
        <family val="2"/>
      </rPr>
      <t xml:space="preserve"> </t>
    </r>
  </si>
  <si>
    <t>WBSet</t>
  </si>
  <si>
    <t>6 reamers with handle 0.35..2.20mm</t>
  </si>
  <si>
    <t>Micro Drill set 0.4..1mm</t>
  </si>
  <si>
    <t>4mm*11mm Pager 13ohm 0.7mm</t>
  </si>
  <si>
    <t>6mm*12mm Pager 10ohm</t>
  </si>
  <si>
    <t>G220</t>
  </si>
  <si>
    <t>GW205-078</t>
  </si>
  <si>
    <t>Worm 3mm dia, 6/8 mm long</t>
  </si>
  <si>
    <t>Worm 2.8mm long 5mm</t>
  </si>
  <si>
    <t>Mag1517</t>
  </si>
  <si>
    <r>
      <t xml:space="preserve"> ø 1.5 x 1.7  gold plated </t>
    </r>
    <r>
      <rPr>
        <b/>
        <sz val="10"/>
        <rFont val="Arial"/>
        <family val="2"/>
      </rPr>
      <t>10p</t>
    </r>
  </si>
  <si>
    <t>Emir2</t>
  </si>
  <si>
    <t>20/9 Teeth spur 0.60mm</t>
  </si>
  <si>
    <t>Ball1030</t>
  </si>
  <si>
    <t>Ball bearig 1mm/3mm</t>
  </si>
  <si>
    <t>Ball2050</t>
  </si>
  <si>
    <t>Ball bearing 2mm/5mm</t>
  </si>
  <si>
    <t>GWS2508</t>
  </si>
  <si>
    <t>New Bapi and Bami - set of 4 pieces</t>
  </si>
  <si>
    <t xml:space="preserve"> 5/10mm adapter 1 piece </t>
  </si>
  <si>
    <t>dia 6mm 1:25 1.3g</t>
  </si>
  <si>
    <t>Rome</t>
  </si>
  <si>
    <t>27x46x32mm 1:218</t>
  </si>
  <si>
    <t>RomEnco</t>
  </si>
  <si>
    <t>Quadrature encoder</t>
  </si>
  <si>
    <t>GP1</t>
  </si>
  <si>
    <t xml:space="preserve">LTC4054 </t>
  </si>
  <si>
    <t>1:104 and  1:51 factor</t>
  </si>
  <si>
    <t xml:space="preserve">Gear kit </t>
  </si>
  <si>
    <t>Gb4</t>
  </si>
  <si>
    <t>Universal GB for 4mm, no gear</t>
  </si>
  <si>
    <t>Shipping (thin envelope Europe)</t>
  </si>
  <si>
    <t xml:space="preserve">MK04-8 </t>
  </si>
  <si>
    <t>out of stock, cancelled</t>
  </si>
  <si>
    <t>GM04-R125</t>
  </si>
  <si>
    <t>dia 4mm 1:125 0.61g</t>
  </si>
  <si>
    <t>2 channels 1 stick (Bimo)</t>
  </si>
  <si>
    <t>Lipos with tabs</t>
  </si>
  <si>
    <t>Li30</t>
  </si>
  <si>
    <t>30mA 2008-till end of stock</t>
  </si>
  <si>
    <t>G348L</t>
  </si>
  <si>
    <t>G336L</t>
  </si>
  <si>
    <t>G348SP</t>
  </si>
  <si>
    <t>48/12 4mm long pinion</t>
  </si>
  <si>
    <r>
      <t xml:space="preserve">B500 </t>
    </r>
    <r>
      <rPr>
        <sz val="10"/>
        <color indexed="10"/>
        <rFont val="Arial"/>
        <family val="2"/>
      </rPr>
      <t>note 2</t>
    </r>
  </si>
  <si>
    <r>
      <t xml:space="preserve"> ø 3 x 1.5  </t>
    </r>
    <r>
      <rPr>
        <b/>
        <sz val="10"/>
        <rFont val="Arial"/>
        <family val="2"/>
      </rPr>
      <t xml:space="preserve"> 10p </t>
    </r>
    <r>
      <rPr>
        <b/>
        <sz val="10"/>
        <color indexed="10"/>
        <rFont val="Arial"/>
        <family val="2"/>
      </rPr>
      <t>note 1</t>
    </r>
  </si>
  <si>
    <t>To be paid</t>
  </si>
  <si>
    <t>SMD charger circuit (replacement)</t>
  </si>
  <si>
    <t xml:space="preserve"> 5mm pitch for batterie  4p</t>
  </si>
  <si>
    <t xml:space="preserve"> 5 mm pitch for model 4p</t>
  </si>
  <si>
    <t xml:space="preserve"> 10mm pitch for batterie 4p</t>
  </si>
  <si>
    <t xml:space="preserve"> 10 mm pirch for model 4p</t>
  </si>
  <si>
    <t>Gb6</t>
  </si>
  <si>
    <t>Universal GB for 6mm, no gear</t>
  </si>
  <si>
    <t>NEW: Links to the documetation of these components</t>
  </si>
  <si>
    <t>www.didel.com/OrderLinks.pdf</t>
  </si>
  <si>
    <r>
      <t>note 2</t>
    </r>
    <r>
      <rPr>
        <sz val="10"/>
        <rFont val="Arial"/>
        <family val="0"/>
      </rPr>
      <t xml:space="preserve"> 60/12 Teeth 60 slots </t>
    </r>
  </si>
  <si>
    <t>C45</t>
  </si>
  <si>
    <t>C125</t>
  </si>
  <si>
    <t>125 Ohm coil  ø 4.4/5.6 x 2.3mm</t>
  </si>
  <si>
    <t>45 Ohm coil,  ø 4.4/7.0 x 2.3mm</t>
  </si>
  <si>
    <t>New price</t>
  </si>
  <si>
    <t>Transmitters with Emir protocol</t>
  </si>
  <si>
    <t>Ri 0.80x7</t>
  </si>
  <si>
    <t>Ri094x8</t>
  </si>
  <si>
    <t>Ri150x13</t>
  </si>
  <si>
    <t>MiniRome Bo30</t>
  </si>
  <si>
    <t>MiniRomEnco</t>
  </si>
  <si>
    <t>PC120</t>
  </si>
  <si>
    <r>
      <t xml:space="preserve">Carbon prop 120mm </t>
    </r>
    <r>
      <rPr>
        <sz val="10"/>
        <color indexed="10"/>
        <rFont val="Arial"/>
        <family val="2"/>
      </rPr>
      <t>note 2</t>
    </r>
  </si>
  <si>
    <t>For 3 to 10 g planes</t>
  </si>
  <si>
    <t>( g1 )</t>
  </si>
  <si>
    <r>
      <t xml:space="preserve"> </t>
    </r>
    <r>
      <rPr>
        <b/>
        <sz val="10"/>
        <rFont val="Arial"/>
        <family val="2"/>
      </rPr>
      <t>(g3)</t>
    </r>
  </si>
  <si>
    <t xml:space="preserve"> (g4)</t>
  </si>
  <si>
    <t>BIRDs: coil and hinges</t>
  </si>
  <si>
    <t>H22</t>
  </si>
  <si>
    <t>H25</t>
  </si>
  <si>
    <t>Hinge with 2.2mm magnets</t>
  </si>
  <si>
    <t>Hinge with 2.5 x 3mm mag</t>
  </si>
  <si>
    <t xml:space="preserve"> (g5)</t>
  </si>
  <si>
    <t xml:space="preserve"> (g6)</t>
  </si>
  <si>
    <t xml:space="preserve"> (g7)</t>
  </si>
  <si>
    <t xml:space="preserve"> (g8)</t>
  </si>
  <si>
    <t xml:space="preserve"> (g9)</t>
  </si>
  <si>
    <t>Details on products see</t>
  </si>
  <si>
    <t>www.didel.com/Order.pdf</t>
  </si>
  <si>
    <t xml:space="preserve"> (g10)</t>
  </si>
  <si>
    <t xml:space="preserve"> (g2a)</t>
  </si>
  <si>
    <t xml:space="preserve"> (g2c)</t>
  </si>
  <si>
    <t>4mm x 11mm long wires</t>
  </si>
  <si>
    <t>MK04-30</t>
  </si>
  <si>
    <t>Ball bearing 1.5mm/4mm</t>
  </si>
  <si>
    <t xml:space="preserve">Plastic prop 0.85g 65x20 </t>
  </si>
  <si>
    <t>PC03</t>
  </si>
  <si>
    <t>Prop connector M02</t>
  </si>
  <si>
    <t>PC02</t>
  </si>
  <si>
    <t>Prop connector M03</t>
  </si>
  <si>
    <t>500g/0.1g precision</t>
  </si>
  <si>
    <t>Not available any more (note0)</t>
  </si>
  <si>
    <t>PC46</t>
  </si>
  <si>
    <t xml:space="preserve">Plastic prop 0.28g 46x25mm </t>
  </si>
  <si>
    <t>Gu4</t>
  </si>
  <si>
    <t>Gu6</t>
  </si>
  <si>
    <r>
      <t xml:space="preserve">Plastic parts for 2-5 gram planes </t>
    </r>
    <r>
      <rPr>
        <sz val="10"/>
        <color indexed="10"/>
        <rFont val="Arial"/>
        <family val="2"/>
      </rPr>
      <t>note 3</t>
    </r>
  </si>
  <si>
    <t>G309-078</t>
  </si>
  <si>
    <t>G309-080</t>
  </si>
  <si>
    <t>Ball 1540</t>
  </si>
  <si>
    <t>Gavial grippers 4 pieces</t>
  </si>
  <si>
    <r>
      <t>note 2</t>
    </r>
    <r>
      <rPr>
        <sz val="10"/>
        <rFont val="Arial"/>
        <family val="2"/>
      </rPr>
      <t xml:space="preserve"> dia10mm 1:150 10Ohm 3.6g</t>
    </r>
  </si>
  <si>
    <t xml:space="preserve"> Include motor + enco, PCB</t>
  </si>
  <si>
    <t>Li15</t>
  </si>
  <si>
    <t>~15mA -till end of stock</t>
  </si>
  <si>
    <t xml:space="preserve"> 10 Brass bearing ø 1.8 x 1.9mm bore ø 0.80 mm</t>
  </si>
  <si>
    <t>10 Brass bearing ø 1.8 x 1.9mm bore ø 1 mm</t>
  </si>
  <si>
    <t>Li240</t>
  </si>
  <si>
    <t xml:space="preserve">240 mAh with ptotection </t>
  </si>
  <si>
    <t>Li140</t>
  </si>
  <si>
    <t>Pin074x8</t>
  </si>
  <si>
    <t>10 Pins 0.74mm dia, 8mm long (gear shaft)</t>
  </si>
  <si>
    <r>
      <t xml:space="preserve"> 19x12x16mm   1:196</t>
    </r>
    <r>
      <rPr>
        <b/>
        <sz val="10"/>
        <rFont val="Arial"/>
        <family val="2"/>
      </rPr>
      <t xml:space="preserve"> </t>
    </r>
  </si>
  <si>
    <t xml:space="preserve">140 mAh without ptotection </t>
  </si>
  <si>
    <t>Not available any more</t>
  </si>
  <si>
    <t>7mm*17mm 0.8 shaft</t>
  </si>
  <si>
    <t>Mk07-12</t>
  </si>
  <si>
    <t xml:space="preserve">VID69-02 </t>
  </si>
  <si>
    <t xml:space="preserve">clock </t>
  </si>
  <si>
    <t>VID28-05</t>
  </si>
  <si>
    <t xml:space="preserve"> double -</t>
  </si>
  <si>
    <t xml:space="preserve">VID29wheel </t>
  </si>
  <si>
    <t>with rubber</t>
  </si>
  <si>
    <t>Updated May1, 2023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</si>
</sst>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b/>
      <sz val="10"/>
      <color indexed="46"/>
      <name val="Arial"/>
      <family val="2"/>
    </font>
    <font>
      <b/>
      <sz val="18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u val="single"/>
      <sz val="14"/>
      <color indexed="53"/>
      <name val="Arial"/>
      <family val="2"/>
    </font>
    <font>
      <b/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0"/>
      <color indexed="42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2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63" applyFont="1">
      <alignment/>
      <protection/>
    </xf>
    <xf numFmtId="47" fontId="5" fillId="0" borderId="0" xfId="63" applyNumberFormat="1" applyFont="1">
      <alignment/>
      <protection/>
    </xf>
    <xf numFmtId="2" fontId="6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2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16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6" borderId="0" xfId="0" applyFill="1" applyAlignment="1">
      <alignment/>
    </xf>
    <xf numFmtId="0" fontId="15" fillId="36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6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45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0" fillId="0" borderId="0" xfId="45" applyFont="1" applyFill="1" applyAlignment="1" applyProtection="1">
      <alignment/>
      <protection/>
    </xf>
    <xf numFmtId="49" fontId="6" fillId="34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2" fontId="18" fillId="3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45" applyAlignment="1" applyProtection="1">
      <alignment/>
      <protection/>
    </xf>
    <xf numFmtId="2" fontId="17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36" borderId="0" xfId="0" applyFont="1" applyFill="1" applyAlignment="1">
      <alignment/>
    </xf>
    <xf numFmtId="2" fontId="14" fillId="3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45" applyFont="1" applyAlignment="1" applyProtection="1">
      <alignment/>
      <protection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0" borderId="0" xfId="45" applyFont="1" applyFill="1" applyBorder="1" applyAlignment="1" applyProtection="1">
      <alignment/>
      <protection/>
    </xf>
    <xf numFmtId="0" fontId="22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 applyProtection="1">
      <alignment/>
      <protection locked="0"/>
    </xf>
    <xf numFmtId="0" fontId="23" fillId="34" borderId="0" xfId="0" applyFont="1" applyFill="1" applyAlignment="1">
      <alignment/>
    </xf>
    <xf numFmtId="0" fontId="24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2" fontId="2" fillId="41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0" fillId="42" borderId="0" xfId="0" applyFill="1" applyAlignment="1">
      <alignment/>
    </xf>
    <xf numFmtId="0" fontId="4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45" applyFont="1" applyAlignment="1" applyProtection="1">
      <alignment/>
      <protection/>
    </xf>
    <xf numFmtId="0" fontId="43" fillId="0" borderId="0" xfId="45" applyFont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標準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0</xdr:rowOff>
    </xdr:to>
    <xdr:pic>
      <xdr:nvPicPr>
        <xdr:cNvPr id="1" name="Picture 6" descr="G:\did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del.com/OrderLinks.pdf" TargetMode="External" /><Relationship Id="rId2" Type="http://schemas.openxmlformats.org/officeDocument/2006/relationships/hyperlink" Target="http://www.didel.com/Order.pdf" TargetMode="External" /><Relationship Id="rId3" Type="http://schemas.openxmlformats.org/officeDocument/2006/relationships/hyperlink" Target="https://www.didel.com/shop/roue20mmvid29/" TargetMode="External" /><Relationship Id="rId4" Type="http://schemas.openxmlformats.org/officeDocument/2006/relationships/hyperlink" Target="https://www.didel.com/shop/VID69-02/" TargetMode="External" /><Relationship Id="rId5" Type="http://schemas.openxmlformats.org/officeDocument/2006/relationships/hyperlink" Target="https://www.didel.com/shop/VID28-05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showOutlineSymbols="0" zoomScale="75" zoomScaleNormal="75" zoomScaleSheetLayoutView="100" zoomScalePageLayoutView="0" workbookViewId="0" topLeftCell="C1">
      <selection activeCell="N62" sqref="N62"/>
    </sheetView>
  </sheetViews>
  <sheetFormatPr defaultColWidth="9.140625" defaultRowHeight="12.75"/>
  <cols>
    <col min="1" max="1" width="11.28125" style="0" customWidth="1"/>
    <col min="2" max="2" width="20.140625" style="0" customWidth="1"/>
    <col min="3" max="3" width="6.7109375" style="0" customWidth="1"/>
    <col min="4" max="4" width="5.7109375" style="0" customWidth="1"/>
    <col min="5" max="5" width="8.8515625" style="0" customWidth="1"/>
    <col min="6" max="6" width="2.421875" style="0" customWidth="1"/>
    <col min="7" max="7" width="11.00390625" style="0" customWidth="1"/>
    <col min="8" max="8" width="22.00390625" style="0" customWidth="1"/>
    <col min="9" max="9" width="7.421875" style="0" customWidth="1"/>
    <col min="10" max="10" width="5.7109375" style="0" customWidth="1"/>
    <col min="11" max="11" width="8.57421875" style="0" customWidth="1"/>
    <col min="12" max="12" width="2.421875" style="0" customWidth="1"/>
    <col min="13" max="13" width="9.140625" style="0" customWidth="1"/>
    <col min="14" max="14" width="24.8515625" style="0" customWidth="1"/>
    <col min="15" max="15" width="7.140625" style="0" customWidth="1"/>
    <col min="16" max="16" width="9.00390625" style="0" customWidth="1"/>
    <col min="17" max="17" width="13.57421875" style="0" customWidth="1"/>
    <col min="18" max="18" width="4.421875" style="0" customWidth="1"/>
  </cols>
  <sheetData>
    <row r="1" spans="2:16" ht="18">
      <c r="B1" s="83" t="s">
        <v>64</v>
      </c>
      <c r="C1" s="84"/>
      <c r="D1" s="84"/>
      <c r="E1" s="84"/>
      <c r="F1" s="84"/>
      <c r="G1" s="84"/>
      <c r="H1" s="84"/>
      <c r="I1" s="84"/>
      <c r="J1" s="84"/>
      <c r="M1" s="30"/>
      <c r="N1" s="30"/>
      <c r="O1" s="30"/>
      <c r="P1" s="81"/>
    </row>
    <row r="2" spans="1:16" ht="27" customHeight="1">
      <c r="A2" t="s">
        <v>66</v>
      </c>
      <c r="B2" s="5"/>
      <c r="C2" s="5"/>
      <c r="D2" s="5"/>
      <c r="E2" s="5"/>
      <c r="F2" s="5"/>
      <c r="G2" s="62" t="s">
        <v>219</v>
      </c>
      <c r="I2" s="5"/>
      <c r="J2" s="5"/>
      <c r="M2" s="30"/>
      <c r="N2" s="50" t="s">
        <v>265</v>
      </c>
      <c r="O2" s="30"/>
      <c r="P2" s="81"/>
    </row>
    <row r="3" spans="2:16" ht="18">
      <c r="B3" s="2"/>
      <c r="C3" t="s">
        <v>14</v>
      </c>
      <c r="E3" t="s">
        <v>15</v>
      </c>
      <c r="F3" s="8" t="s">
        <v>13</v>
      </c>
      <c r="G3" s="63" t="s">
        <v>220</v>
      </c>
      <c r="L3" s="8"/>
      <c r="M3" s="30"/>
      <c r="N3" s="75"/>
      <c r="O3" s="30"/>
      <c r="P3" s="81"/>
    </row>
    <row r="4" spans="1:17" s="1" customFormat="1" ht="12.75">
      <c r="A4" s="1" t="s">
        <v>2</v>
      </c>
      <c r="B4" s="1" t="s">
        <v>0</v>
      </c>
      <c r="C4" s="1" t="s">
        <v>11</v>
      </c>
      <c r="D4" s="7" t="s">
        <v>1</v>
      </c>
      <c r="E4" s="1" t="s">
        <v>11</v>
      </c>
      <c r="F4" s="60"/>
      <c r="G4" s="1" t="s">
        <v>2</v>
      </c>
      <c r="H4" s="1" t="s">
        <v>0</v>
      </c>
      <c r="I4" s="1" t="s">
        <v>11</v>
      </c>
      <c r="J4" s="7" t="s">
        <v>1</v>
      </c>
      <c r="K4" s="1" t="s">
        <v>52</v>
      </c>
      <c r="L4" s="60"/>
      <c r="M4" s="1" t="s">
        <v>2</v>
      </c>
      <c r="N4" s="1" t="s">
        <v>0</v>
      </c>
      <c r="O4" s="1" t="s">
        <v>11</v>
      </c>
      <c r="P4" s="7" t="s">
        <v>1</v>
      </c>
      <c r="Q4" s="1" t="s">
        <v>52</v>
      </c>
    </row>
    <row r="5" spans="1:16" s="1" customFormat="1" ht="15">
      <c r="A5" s="1" t="s">
        <v>4</v>
      </c>
      <c r="B5" s="27" t="s">
        <v>47</v>
      </c>
      <c r="D5" s="58" t="s">
        <v>206</v>
      </c>
      <c r="F5" s="60"/>
      <c r="G5" s="1" t="s">
        <v>189</v>
      </c>
      <c r="H5" s="27"/>
      <c r="L5" s="60"/>
      <c r="M5" s="1" t="s">
        <v>197</v>
      </c>
      <c r="P5" s="1" t="s">
        <v>215</v>
      </c>
    </row>
    <row r="6" spans="1:17" s="1" customFormat="1" ht="12.75">
      <c r="A6" t="s">
        <v>50</v>
      </c>
      <c r="B6" t="s">
        <v>55</v>
      </c>
      <c r="C6" s="4">
        <v>2.2</v>
      </c>
      <c r="D6" s="9"/>
      <c r="E6" s="4">
        <f>C6*D6</f>
        <v>0</v>
      </c>
      <c r="F6" s="60"/>
      <c r="G6" s="55" t="s">
        <v>190</v>
      </c>
      <c r="H6" s="25"/>
      <c r="I6" s="28"/>
      <c r="J6" s="25"/>
      <c r="K6" s="28"/>
      <c r="L6" s="60"/>
      <c r="M6" s="49" t="s">
        <v>146</v>
      </c>
      <c r="N6" t="s">
        <v>171</v>
      </c>
      <c r="O6" s="4">
        <v>25</v>
      </c>
      <c r="P6" s="69"/>
      <c r="Q6" s="4">
        <f>O6*P6</f>
        <v>0</v>
      </c>
    </row>
    <row r="7" spans="1:17" s="1" customFormat="1" ht="12.75">
      <c r="A7" t="s">
        <v>51</v>
      </c>
      <c r="B7" t="s">
        <v>56</v>
      </c>
      <c r="C7" s="4">
        <v>2.7</v>
      </c>
      <c r="D7" s="9"/>
      <c r="E7" s="4">
        <f>C7*D7</f>
        <v>0</v>
      </c>
      <c r="F7" s="60"/>
      <c r="G7" s="17" t="s">
        <v>133</v>
      </c>
      <c r="H7" s="43"/>
      <c r="I7" s="19"/>
      <c r="J7" s="25"/>
      <c r="K7" s="28"/>
      <c r="L7" s="60"/>
      <c r="M7" s="46"/>
      <c r="N7"/>
      <c r="O7" s="28"/>
      <c r="P7" s="69"/>
      <c r="Q7" s="4"/>
    </row>
    <row r="8" spans="1:17" ht="12.75">
      <c r="A8" t="s">
        <v>63</v>
      </c>
      <c r="B8" t="s">
        <v>109</v>
      </c>
      <c r="C8" s="4">
        <v>2.7</v>
      </c>
      <c r="D8" s="9"/>
      <c r="E8" s="4">
        <f>C8*D8</f>
        <v>0</v>
      </c>
      <c r="F8" s="38"/>
      <c r="G8" s="1" t="s">
        <v>179</v>
      </c>
      <c r="H8" s="43" t="s">
        <v>232</v>
      </c>
      <c r="I8" s="19">
        <v>20</v>
      </c>
      <c r="J8" s="25"/>
      <c r="K8" s="28">
        <f>I8*J8</f>
        <v>0</v>
      </c>
      <c r="L8" s="38"/>
      <c r="M8" s="49"/>
      <c r="N8" s="25"/>
      <c r="O8" s="28"/>
      <c r="P8" s="69"/>
      <c r="Q8" s="4">
        <f>O8*P8</f>
        <v>0</v>
      </c>
    </row>
    <row r="9" spans="1:17" ht="12.75">
      <c r="A9" t="s">
        <v>141</v>
      </c>
      <c r="B9" t="s">
        <v>143</v>
      </c>
      <c r="C9" s="4">
        <v>5</v>
      </c>
      <c r="D9" s="9"/>
      <c r="E9" s="4">
        <f>C9*D9</f>
        <v>0</v>
      </c>
      <c r="F9" s="38"/>
      <c r="L9" s="38"/>
      <c r="M9" s="66"/>
      <c r="N9" s="25"/>
      <c r="O9" s="28"/>
      <c r="P9" s="69"/>
      <c r="Q9" s="4">
        <f>O9*P9</f>
        <v>0</v>
      </c>
    </row>
    <row r="10" spans="1:17" ht="12.75">
      <c r="A10" s="1" t="s">
        <v>5</v>
      </c>
      <c r="C10" s="4"/>
      <c r="D10" s="9"/>
      <c r="E10" s="4"/>
      <c r="F10" s="38"/>
      <c r="G10" s="17" t="s">
        <v>68</v>
      </c>
      <c r="H10" s="25"/>
      <c r="I10" s="25"/>
      <c r="J10" s="25" t="s">
        <v>207</v>
      </c>
      <c r="K10" s="28"/>
      <c r="L10" s="38"/>
      <c r="N10" s="25"/>
      <c r="O10" s="28"/>
      <c r="P10" s="69"/>
      <c r="Q10" s="4">
        <f>O10*P10</f>
        <v>0</v>
      </c>
    </row>
    <row r="11" spans="1:17" ht="15">
      <c r="A11" t="s">
        <v>140</v>
      </c>
      <c r="B11" t="s">
        <v>147</v>
      </c>
      <c r="C11" s="4">
        <v>4</v>
      </c>
      <c r="D11" s="9"/>
      <c r="F11" s="38"/>
      <c r="G11" s="25" t="s">
        <v>76</v>
      </c>
      <c r="H11" s="25" t="s">
        <v>71</v>
      </c>
      <c r="I11" s="28">
        <v>3.5</v>
      </c>
      <c r="J11" s="68"/>
      <c r="K11" s="28">
        <f aca="true" t="shared" si="0" ref="K11:K19">I11*J11</f>
        <v>0</v>
      </c>
      <c r="L11" s="38"/>
      <c r="M11" s="42" t="s">
        <v>112</v>
      </c>
      <c r="P11" s="17" t="s">
        <v>216</v>
      </c>
      <c r="Q11" s="4"/>
    </row>
    <row r="12" spans="1:17" ht="12.75">
      <c r="A12" t="s">
        <v>54</v>
      </c>
      <c r="B12" t="s">
        <v>72</v>
      </c>
      <c r="C12" s="4">
        <v>6.5</v>
      </c>
      <c r="D12" s="9"/>
      <c r="E12" s="4">
        <f>C12*D12</f>
        <v>0</v>
      </c>
      <c r="F12" s="38"/>
      <c r="G12" s="25" t="s">
        <v>144</v>
      </c>
      <c r="H12" s="25" t="s">
        <v>145</v>
      </c>
      <c r="I12" s="28">
        <v>3.5</v>
      </c>
      <c r="J12" s="68"/>
      <c r="K12" s="28">
        <f t="shared" si="0"/>
        <v>0</v>
      </c>
      <c r="L12" s="38"/>
      <c r="M12" t="s">
        <v>203</v>
      </c>
      <c r="N12" t="s">
        <v>204</v>
      </c>
      <c r="O12" s="28">
        <v>10</v>
      </c>
      <c r="P12" s="70"/>
      <c r="Q12" s="4">
        <f>O12*P12</f>
        <v>0</v>
      </c>
    </row>
    <row r="13" spans="1:17" ht="12.75">
      <c r="A13" t="s">
        <v>42</v>
      </c>
      <c r="B13" t="s">
        <v>100</v>
      </c>
      <c r="C13" s="4">
        <v>7.3</v>
      </c>
      <c r="D13" s="9"/>
      <c r="E13" s="4">
        <f>C13*D13</f>
        <v>0</v>
      </c>
      <c r="F13" s="38"/>
      <c r="G13" s="25" t="s">
        <v>81</v>
      </c>
      <c r="H13" s="25" t="s">
        <v>86</v>
      </c>
      <c r="I13" s="28">
        <v>3.5</v>
      </c>
      <c r="J13" s="68"/>
      <c r="K13" s="28">
        <f t="shared" si="0"/>
        <v>0</v>
      </c>
      <c r="L13" s="38"/>
      <c r="M13" t="s">
        <v>152</v>
      </c>
      <c r="N13" t="s">
        <v>227</v>
      </c>
      <c r="O13" s="28">
        <v>1</v>
      </c>
      <c r="P13" s="70"/>
      <c r="Q13" s="4">
        <f>O13*P13</f>
        <v>0</v>
      </c>
    </row>
    <row r="14" spans="1:17" ht="12.75">
      <c r="A14" t="s">
        <v>53</v>
      </c>
      <c r="B14" t="s">
        <v>233</v>
      </c>
      <c r="C14" s="4"/>
      <c r="D14" s="9"/>
      <c r="E14" s="4">
        <f>C14*D14</f>
        <v>0</v>
      </c>
      <c r="F14" s="38"/>
      <c r="G14" s="25" t="s">
        <v>77</v>
      </c>
      <c r="H14" s="25" t="s">
        <v>69</v>
      </c>
      <c r="I14" s="28">
        <v>4</v>
      </c>
      <c r="J14" s="68"/>
      <c r="K14" s="28">
        <f t="shared" si="0"/>
        <v>0</v>
      </c>
      <c r="L14" s="38"/>
      <c r="M14" t="s">
        <v>234</v>
      </c>
      <c r="N14" t="s">
        <v>235</v>
      </c>
      <c r="O14" s="28">
        <v>1</v>
      </c>
      <c r="P14" s="70"/>
      <c r="Q14" s="4">
        <f>O14*P14</f>
        <v>0</v>
      </c>
    </row>
    <row r="15" spans="1:17" ht="15">
      <c r="A15" s="1" t="s">
        <v>4</v>
      </c>
      <c r="B15" s="27" t="s">
        <v>41</v>
      </c>
      <c r="C15" s="1"/>
      <c r="D15" s="9"/>
      <c r="F15" s="38"/>
      <c r="G15" s="25" t="s">
        <v>78</v>
      </c>
      <c r="H15" s="25" t="s">
        <v>82</v>
      </c>
      <c r="I15" s="28">
        <v>4.5</v>
      </c>
      <c r="J15" s="68"/>
      <c r="K15" s="28">
        <f t="shared" si="0"/>
        <v>0</v>
      </c>
      <c r="L15" s="38"/>
      <c r="M15" s="1" t="s">
        <v>205</v>
      </c>
      <c r="Q15" s="4">
        <f aca="true" t="shared" si="1" ref="Q15:Q28">O15*P15</f>
        <v>0</v>
      </c>
    </row>
    <row r="16" spans="1:17" ht="12.75">
      <c r="A16" t="s">
        <v>18</v>
      </c>
      <c r="B16" t="s">
        <v>57</v>
      </c>
      <c r="C16" s="4">
        <v>1.6</v>
      </c>
      <c r="D16" s="9"/>
      <c r="E16" s="4">
        <f aca="true" t="shared" si="2" ref="E16:E22">C16*D16</f>
        <v>0</v>
      </c>
      <c r="F16" s="38"/>
      <c r="G16" s="25" t="s">
        <v>79</v>
      </c>
      <c r="H16" s="25" t="s">
        <v>80</v>
      </c>
      <c r="I16" s="28">
        <v>4</v>
      </c>
      <c r="J16" s="68"/>
      <c r="K16" s="28">
        <f t="shared" si="0"/>
        <v>0</v>
      </c>
      <c r="L16" s="38"/>
      <c r="M16" t="s">
        <v>238</v>
      </c>
      <c r="N16" s="25"/>
      <c r="O16" s="28">
        <v>3</v>
      </c>
      <c r="Q16" s="4">
        <f t="shared" si="1"/>
        <v>0</v>
      </c>
    </row>
    <row r="17" spans="1:17" ht="12.75">
      <c r="A17" t="s">
        <v>19</v>
      </c>
      <c r="B17" t="s">
        <v>58</v>
      </c>
      <c r="C17" s="4">
        <v>1.6</v>
      </c>
      <c r="D17" s="9"/>
      <c r="E17" s="4">
        <f t="shared" si="2"/>
        <v>0</v>
      </c>
      <c r="F17" s="38"/>
      <c r="G17" s="25" t="s">
        <v>83</v>
      </c>
      <c r="H17" s="25" t="s">
        <v>70</v>
      </c>
      <c r="I17" s="28">
        <v>4.6</v>
      </c>
      <c r="J17" s="68"/>
      <c r="K17" s="28">
        <f t="shared" si="0"/>
        <v>0</v>
      </c>
      <c r="L17" s="38"/>
      <c r="M17" s="2" t="s">
        <v>164</v>
      </c>
      <c r="N17" s="2" t="s">
        <v>165</v>
      </c>
      <c r="O17" s="13">
        <v>1</v>
      </c>
      <c r="Q17" s="4">
        <f t="shared" si="1"/>
        <v>0</v>
      </c>
    </row>
    <row r="18" spans="1:17" ht="12.75">
      <c r="A18" t="s">
        <v>239</v>
      </c>
      <c r="B18" t="s">
        <v>59</v>
      </c>
      <c r="C18" s="4">
        <v>1.6</v>
      </c>
      <c r="D18" s="9"/>
      <c r="E18" s="4">
        <f t="shared" si="2"/>
        <v>0</v>
      </c>
      <c r="F18" s="38"/>
      <c r="G18" s="25" t="s">
        <v>84</v>
      </c>
      <c r="H18" s="25" t="s">
        <v>180</v>
      </c>
      <c r="I18" s="28">
        <v>4.5</v>
      </c>
      <c r="J18" s="68"/>
      <c r="K18" s="28">
        <f t="shared" si="0"/>
        <v>0</v>
      </c>
      <c r="L18" s="38"/>
      <c r="M18" s="2" t="s">
        <v>187</v>
      </c>
      <c r="N18" s="2" t="s">
        <v>188</v>
      </c>
      <c r="O18" s="13">
        <v>1</v>
      </c>
      <c r="Q18" s="4">
        <f t="shared" si="1"/>
        <v>0</v>
      </c>
    </row>
    <row r="19" spans="1:17" ht="12.75">
      <c r="A19" t="s">
        <v>240</v>
      </c>
      <c r="B19" t="s">
        <v>59</v>
      </c>
      <c r="C19" s="4">
        <v>1.6</v>
      </c>
      <c r="D19" s="9"/>
      <c r="E19" s="4">
        <f>C19*D19</f>
        <v>0</v>
      </c>
      <c r="F19" s="38"/>
      <c r="G19" s="25" t="s">
        <v>87</v>
      </c>
      <c r="H19" s="25" t="s">
        <v>88</v>
      </c>
      <c r="I19" s="28">
        <v>0.5</v>
      </c>
      <c r="J19" s="68"/>
      <c r="K19" s="28">
        <f t="shared" si="0"/>
        <v>0</v>
      </c>
      <c r="L19" s="38"/>
      <c r="M19" s="2" t="s">
        <v>236</v>
      </c>
      <c r="N19" s="2" t="s">
        <v>165</v>
      </c>
      <c r="O19" s="13">
        <v>1</v>
      </c>
      <c r="Q19" s="4">
        <f t="shared" si="1"/>
        <v>0</v>
      </c>
    </row>
    <row r="20" spans="1:17" ht="12.75">
      <c r="A20" t="s">
        <v>3</v>
      </c>
      <c r="B20" t="s">
        <v>60</v>
      </c>
      <c r="C20" s="4">
        <v>1.6</v>
      </c>
      <c r="D20" s="9"/>
      <c r="E20" s="4">
        <f>C20*D20</f>
        <v>0</v>
      </c>
      <c r="F20" s="38"/>
      <c r="J20" s="68"/>
      <c r="L20" s="38"/>
      <c r="M20" s="2" t="s">
        <v>237</v>
      </c>
      <c r="N20" s="2" t="s">
        <v>188</v>
      </c>
      <c r="O20" s="13">
        <v>1</v>
      </c>
      <c r="Q20" s="4">
        <f t="shared" si="1"/>
        <v>0</v>
      </c>
    </row>
    <row r="21" spans="1:17" ht="12.75">
      <c r="A21" t="s">
        <v>20</v>
      </c>
      <c r="B21" t="s">
        <v>61</v>
      </c>
      <c r="C21" s="4">
        <v>1.4</v>
      </c>
      <c r="D21" s="9"/>
      <c r="E21" s="4">
        <f>C21*D21</f>
        <v>0</v>
      </c>
      <c r="F21" s="38"/>
      <c r="G21" s="17" t="s">
        <v>89</v>
      </c>
      <c r="H21" s="25"/>
      <c r="J21" s="17" t="s">
        <v>208</v>
      </c>
      <c r="L21" s="38"/>
      <c r="M21" s="2" t="s">
        <v>230</v>
      </c>
      <c r="N21" s="2" t="s">
        <v>229</v>
      </c>
      <c r="O21" s="13">
        <v>0.5</v>
      </c>
      <c r="Q21" s="4">
        <f t="shared" si="1"/>
        <v>0</v>
      </c>
    </row>
    <row r="22" spans="1:17" ht="12.75">
      <c r="A22" t="s">
        <v>21</v>
      </c>
      <c r="B22" t="s">
        <v>98</v>
      </c>
      <c r="C22" s="4">
        <v>1.8</v>
      </c>
      <c r="D22" s="9"/>
      <c r="E22" s="4">
        <f t="shared" si="2"/>
        <v>0</v>
      </c>
      <c r="F22" s="38"/>
      <c r="G22" s="25" t="s">
        <v>148</v>
      </c>
      <c r="H22" s="25" t="s">
        <v>149</v>
      </c>
      <c r="I22" s="28">
        <v>3.2</v>
      </c>
      <c r="J22" s="60"/>
      <c r="K22" s="28">
        <f>I22*J22</f>
        <v>0</v>
      </c>
      <c r="L22" s="38"/>
      <c r="M22" s="2" t="s">
        <v>228</v>
      </c>
      <c r="N22" s="2" t="s">
        <v>231</v>
      </c>
      <c r="O22" s="13">
        <v>0.5</v>
      </c>
      <c r="Q22" s="4">
        <f t="shared" si="1"/>
        <v>0</v>
      </c>
    </row>
    <row r="23" spans="1:17" ht="12.75">
      <c r="A23" s="1" t="s">
        <v>5</v>
      </c>
      <c r="C23" s="4"/>
      <c r="D23" s="9"/>
      <c r="E23" s="4"/>
      <c r="F23" s="38"/>
      <c r="G23" s="25" t="s">
        <v>241</v>
      </c>
      <c r="H23" t="s">
        <v>226</v>
      </c>
      <c r="I23" s="28">
        <v>3</v>
      </c>
      <c r="J23" s="60"/>
      <c r="K23" s="28">
        <f aca="true" t="shared" si="3" ref="K23:K34">I23*J23</f>
        <v>0</v>
      </c>
      <c r="L23" s="38"/>
      <c r="M23" s="2"/>
      <c r="N23" s="2"/>
      <c r="O23" s="13"/>
      <c r="P23" s="1"/>
      <c r="Q23" s="4">
        <f t="shared" si="1"/>
        <v>0</v>
      </c>
    </row>
    <row r="24" spans="1:17" ht="12.75">
      <c r="A24" t="s">
        <v>176</v>
      </c>
      <c r="B24" t="s">
        <v>62</v>
      </c>
      <c r="C24" s="4">
        <v>4.1</v>
      </c>
      <c r="D24" s="9"/>
      <c r="E24" s="4">
        <f>C24*D24</f>
        <v>0</v>
      </c>
      <c r="F24" s="38"/>
      <c r="G24" s="25" t="s">
        <v>150</v>
      </c>
      <c r="H24" t="s">
        <v>151</v>
      </c>
      <c r="I24" s="28">
        <v>2.8</v>
      </c>
      <c r="J24" s="60"/>
      <c r="K24" s="28">
        <f t="shared" si="3"/>
        <v>0</v>
      </c>
      <c r="L24" s="38"/>
      <c r="M24" s="1" t="s">
        <v>209</v>
      </c>
      <c r="N24" s="1"/>
      <c r="P24" s="1" t="s">
        <v>217</v>
      </c>
      <c r="Q24" s="4"/>
    </row>
    <row r="25" spans="1:17" ht="12.75">
      <c r="A25" t="s">
        <v>177</v>
      </c>
      <c r="B25" t="s">
        <v>178</v>
      </c>
      <c r="C25" s="4">
        <v>6.4</v>
      </c>
      <c r="D25" s="67"/>
      <c r="E25" s="4">
        <f>C25*D25</f>
        <v>0</v>
      </c>
      <c r="F25" s="38"/>
      <c r="G25" s="25" t="s">
        <v>90</v>
      </c>
      <c r="H25" s="25" t="s">
        <v>247</v>
      </c>
      <c r="I25" s="28">
        <v>2.4</v>
      </c>
      <c r="J25" s="60"/>
      <c r="K25" s="28">
        <f t="shared" si="3"/>
        <v>0</v>
      </c>
      <c r="L25" s="38"/>
      <c r="M25" t="s">
        <v>210</v>
      </c>
      <c r="N25" t="s">
        <v>212</v>
      </c>
      <c r="O25" s="36">
        <v>1.8</v>
      </c>
      <c r="P25" s="71"/>
      <c r="Q25" s="4">
        <f t="shared" si="1"/>
        <v>0</v>
      </c>
    </row>
    <row r="26" spans="1:17" ht="12.75">
      <c r="A26" t="s">
        <v>175</v>
      </c>
      <c r="B26" t="s">
        <v>113</v>
      </c>
      <c r="C26" s="4">
        <v>6</v>
      </c>
      <c r="D26" s="9"/>
      <c r="E26" s="4">
        <f>C26*D26</f>
        <v>0</v>
      </c>
      <c r="F26" s="38"/>
      <c r="G26" s="25" t="s">
        <v>91</v>
      </c>
      <c r="H26" s="25" t="s">
        <v>248</v>
      </c>
      <c r="I26" s="28">
        <v>2.4</v>
      </c>
      <c r="J26" s="60"/>
      <c r="K26" s="28">
        <f t="shared" si="3"/>
        <v>0</v>
      </c>
      <c r="L26" s="38"/>
      <c r="M26" s="59" t="s">
        <v>211</v>
      </c>
      <c r="N26" s="40" t="s">
        <v>213</v>
      </c>
      <c r="O26" s="36">
        <v>2</v>
      </c>
      <c r="P26" s="72"/>
      <c r="Q26" s="4">
        <f t="shared" si="1"/>
        <v>0</v>
      </c>
    </row>
    <row r="27" spans="1:17" ht="12.75">
      <c r="A27" t="s">
        <v>6</v>
      </c>
      <c r="B27" t="s">
        <v>99</v>
      </c>
      <c r="C27" s="4">
        <v>6.6</v>
      </c>
      <c r="D27" s="9"/>
      <c r="E27" s="4">
        <f>C27*D27</f>
        <v>0</v>
      </c>
      <c r="F27" s="38"/>
      <c r="G27" s="25" t="s">
        <v>92</v>
      </c>
      <c r="H27" s="25" t="s">
        <v>93</v>
      </c>
      <c r="I27" s="28">
        <v>1.2</v>
      </c>
      <c r="J27" s="60"/>
      <c r="K27" s="28">
        <f t="shared" si="3"/>
        <v>0</v>
      </c>
      <c r="L27" s="38"/>
      <c r="M27" s="40" t="s">
        <v>192</v>
      </c>
      <c r="N27" s="40" t="s">
        <v>195</v>
      </c>
      <c r="O27" s="36">
        <v>2</v>
      </c>
      <c r="P27" s="72"/>
      <c r="Q27" s="4">
        <f t="shared" si="1"/>
        <v>0</v>
      </c>
    </row>
    <row r="28" spans="1:17" ht="12.75">
      <c r="A28" s="2" t="s">
        <v>7</v>
      </c>
      <c r="B28" t="s">
        <v>127</v>
      </c>
      <c r="C28" s="4">
        <v>10.4</v>
      </c>
      <c r="D28" s="9"/>
      <c r="E28" s="4">
        <f>C28*D28</f>
        <v>0</v>
      </c>
      <c r="F28" s="38"/>
      <c r="G28" s="25" t="s">
        <v>94</v>
      </c>
      <c r="H28" s="25" t="s">
        <v>95</v>
      </c>
      <c r="I28" s="28">
        <v>1.6</v>
      </c>
      <c r="J28" s="60"/>
      <c r="K28" s="28">
        <f t="shared" si="3"/>
        <v>0</v>
      </c>
      <c r="L28" s="38"/>
      <c r="M28" s="40" t="s">
        <v>193</v>
      </c>
      <c r="N28" s="40" t="s">
        <v>194</v>
      </c>
      <c r="O28" s="36">
        <v>2</v>
      </c>
      <c r="P28" s="72"/>
      <c r="Q28" s="4">
        <f t="shared" si="1"/>
        <v>0</v>
      </c>
    </row>
    <row r="29" spans="1:17" ht="12.75">
      <c r="A29" t="s">
        <v>73</v>
      </c>
      <c r="B29" t="s">
        <v>142</v>
      </c>
      <c r="C29" s="4">
        <v>7.2</v>
      </c>
      <c r="D29" s="9"/>
      <c r="E29" s="4">
        <f aca="true" t="shared" si="4" ref="E29:E35">C29*D29</f>
        <v>0</v>
      </c>
      <c r="F29" s="38"/>
      <c r="G29" s="25" t="s">
        <v>96</v>
      </c>
      <c r="H29" s="25" t="s">
        <v>97</v>
      </c>
      <c r="I29" s="28">
        <v>1.6</v>
      </c>
      <c r="J29" s="60"/>
      <c r="K29" s="28">
        <f t="shared" si="3"/>
        <v>0</v>
      </c>
      <c r="L29" s="38"/>
      <c r="M29" s="17" t="s">
        <v>101</v>
      </c>
      <c r="N29" s="25"/>
      <c r="O29" s="28"/>
      <c r="P29" s="17" t="s">
        <v>218</v>
      </c>
      <c r="Q29" s="41"/>
    </row>
    <row r="30" spans="1:17" ht="12.75">
      <c r="A30" s="1" t="s">
        <v>22</v>
      </c>
      <c r="C30" s="4"/>
      <c r="D30" s="9"/>
      <c r="E30" s="4">
        <f t="shared" si="4"/>
        <v>0</v>
      </c>
      <c r="F30" s="38"/>
      <c r="G30" s="18" t="s">
        <v>252</v>
      </c>
      <c r="H30" s="25" t="s">
        <v>253</v>
      </c>
      <c r="I30" s="28">
        <v>1.9</v>
      </c>
      <c r="J30" s="60"/>
      <c r="K30" s="28">
        <f t="shared" si="3"/>
        <v>0</v>
      </c>
      <c r="L30" s="38"/>
      <c r="M30" s="25" t="s">
        <v>102</v>
      </c>
      <c r="N30" s="25" t="s">
        <v>256</v>
      </c>
      <c r="O30" s="28"/>
      <c r="P30" s="73"/>
      <c r="Q30" s="41"/>
    </row>
    <row r="31" spans="1:17" ht="12.75">
      <c r="A31" t="s">
        <v>16</v>
      </c>
      <c r="B31" s="2" t="s">
        <v>168</v>
      </c>
      <c r="C31" s="4"/>
      <c r="D31" s="9"/>
      <c r="E31" s="4">
        <f t="shared" si="4"/>
        <v>0</v>
      </c>
      <c r="F31" s="38"/>
      <c r="G31" s="18"/>
      <c r="H31" s="2"/>
      <c r="I31" s="28"/>
      <c r="J31" s="60"/>
      <c r="K31" s="28">
        <f t="shared" si="3"/>
        <v>0</v>
      </c>
      <c r="L31" s="38"/>
      <c r="M31" s="25" t="s">
        <v>128</v>
      </c>
      <c r="N31" s="25" t="s">
        <v>129</v>
      </c>
      <c r="O31" s="28">
        <v>12</v>
      </c>
      <c r="P31" s="73"/>
      <c r="Q31" s="28">
        <f>O31*P31</f>
        <v>0</v>
      </c>
    </row>
    <row r="32" spans="1:17" ht="12.75">
      <c r="A32" t="s">
        <v>17</v>
      </c>
      <c r="B32" s="45" t="s">
        <v>191</v>
      </c>
      <c r="C32" s="4">
        <v>8.6</v>
      </c>
      <c r="D32" s="9"/>
      <c r="E32" s="4"/>
      <c r="F32" s="38"/>
      <c r="G32" s="18" t="s">
        <v>198</v>
      </c>
      <c r="H32" s="2" t="s">
        <v>168</v>
      </c>
      <c r="I32" s="28"/>
      <c r="J32" s="60"/>
      <c r="K32" s="28">
        <f t="shared" si="3"/>
        <v>0</v>
      </c>
      <c r="L32" s="38"/>
      <c r="M32" s="25" t="s">
        <v>130</v>
      </c>
      <c r="N32" s="25" t="s">
        <v>131</v>
      </c>
      <c r="O32" s="28">
        <v>12</v>
      </c>
      <c r="P32" s="73"/>
      <c r="Q32" s="28">
        <f>O32*P32</f>
        <v>0</v>
      </c>
    </row>
    <row r="33" spans="1:17" ht="12.75">
      <c r="A33" t="s">
        <v>27</v>
      </c>
      <c r="B33" t="s">
        <v>29</v>
      </c>
      <c r="C33" s="4">
        <v>4.5</v>
      </c>
      <c r="D33" s="9"/>
      <c r="E33" s="4">
        <f t="shared" si="4"/>
        <v>0</v>
      </c>
      <c r="F33" s="38"/>
      <c r="G33" s="18" t="s">
        <v>199</v>
      </c>
      <c r="H33" s="2" t="s">
        <v>168</v>
      </c>
      <c r="I33" s="28"/>
      <c r="J33" s="60"/>
      <c r="K33" s="28">
        <f t="shared" si="3"/>
        <v>0</v>
      </c>
      <c r="L33" s="38"/>
      <c r="M33" s="25" t="s">
        <v>161</v>
      </c>
      <c r="N33" s="25" t="s">
        <v>182</v>
      </c>
      <c r="O33" s="28">
        <v>1.3</v>
      </c>
      <c r="P33" s="73"/>
      <c r="Q33" s="28">
        <f>O33*P33</f>
        <v>0</v>
      </c>
    </row>
    <row r="34" spans="1:17" ht="12.75">
      <c r="A34" t="s">
        <v>28</v>
      </c>
      <c r="B34" t="s">
        <v>30</v>
      </c>
      <c r="C34" s="4">
        <v>5.5</v>
      </c>
      <c r="D34" s="9"/>
      <c r="E34" s="4">
        <f t="shared" si="4"/>
        <v>0</v>
      </c>
      <c r="F34" s="38"/>
      <c r="G34" s="18" t="s">
        <v>200</v>
      </c>
      <c r="H34" s="2" t="s">
        <v>168</v>
      </c>
      <c r="I34" s="28"/>
      <c r="J34" s="60"/>
      <c r="K34" s="28">
        <f t="shared" si="3"/>
        <v>0</v>
      </c>
      <c r="L34" s="38"/>
      <c r="M34" s="18"/>
      <c r="N34" s="25"/>
      <c r="O34" s="28"/>
      <c r="P34" s="73"/>
      <c r="Q34" s="28">
        <f>O34*P34</f>
        <v>0</v>
      </c>
    </row>
    <row r="35" spans="1:17" ht="12.75">
      <c r="A35" t="s">
        <v>32</v>
      </c>
      <c r="B35" t="s">
        <v>31</v>
      </c>
      <c r="C35" s="4">
        <v>2.5</v>
      </c>
      <c r="D35" s="9"/>
      <c r="E35" s="4">
        <f t="shared" si="4"/>
        <v>0</v>
      </c>
      <c r="F35" s="38"/>
      <c r="G35" s="17" t="s">
        <v>120</v>
      </c>
      <c r="H35" s="25"/>
      <c r="I35" s="28"/>
      <c r="J35" s="17" t="s">
        <v>214</v>
      </c>
      <c r="K35" s="28"/>
      <c r="L35" s="38"/>
      <c r="M35" s="54"/>
      <c r="N35" s="55"/>
      <c r="O35" s="28"/>
      <c r="P35" s="73"/>
      <c r="Q35" s="28"/>
    </row>
    <row r="36" spans="1:17" ht="15">
      <c r="A36" s="27" t="s">
        <v>34</v>
      </c>
      <c r="D36" s="17" t="s">
        <v>222</v>
      </c>
      <c r="F36" s="38"/>
      <c r="G36" s="25" t="s">
        <v>48</v>
      </c>
      <c r="H36" s="25" t="s">
        <v>49</v>
      </c>
      <c r="I36" s="28">
        <v>2.7</v>
      </c>
      <c r="J36" s="30"/>
      <c r="K36" s="28">
        <f aca="true" t="shared" si="5" ref="K36:K42">I36*J36</f>
        <v>0</v>
      </c>
      <c r="L36" s="38"/>
      <c r="M36" s="17" t="s">
        <v>124</v>
      </c>
      <c r="N36" s="25"/>
      <c r="O36" s="28" t="s">
        <v>196</v>
      </c>
      <c r="P36" s="73"/>
      <c r="Q36" s="28"/>
    </row>
    <row r="37" spans="1:17" ht="12.75">
      <c r="A37" s="2" t="s">
        <v>167</v>
      </c>
      <c r="B37" s="2" t="s">
        <v>224</v>
      </c>
      <c r="C37" s="13">
        <v>4</v>
      </c>
      <c r="D37" s="73"/>
      <c r="E37" s="13">
        <f>C37*D37</f>
        <v>0</v>
      </c>
      <c r="F37" s="38"/>
      <c r="G37" s="25" t="s">
        <v>37</v>
      </c>
      <c r="H37" s="25" t="s">
        <v>38</v>
      </c>
      <c r="I37" s="28">
        <v>2.7</v>
      </c>
      <c r="J37" s="30"/>
      <c r="K37" s="28">
        <f t="shared" si="5"/>
        <v>0</v>
      </c>
      <c r="L37" s="38"/>
      <c r="M37" t="s">
        <v>132</v>
      </c>
      <c r="N37" s="25" t="s">
        <v>125</v>
      </c>
      <c r="O37" s="28">
        <v>2</v>
      </c>
      <c r="P37" s="73"/>
      <c r="Q37" s="28">
        <f>O37*P37</f>
        <v>0</v>
      </c>
    </row>
    <row r="38" spans="1:17" ht="12.75">
      <c r="A38" t="s">
        <v>26</v>
      </c>
      <c r="B38" s="2" t="s">
        <v>110</v>
      </c>
      <c r="C38" s="4">
        <v>4.5</v>
      </c>
      <c r="D38" s="73"/>
      <c r="E38" s="4">
        <f>C38*D38</f>
        <v>0</v>
      </c>
      <c r="F38" s="38"/>
      <c r="G38" s="25" t="s">
        <v>25</v>
      </c>
      <c r="H38" s="25" t="s">
        <v>24</v>
      </c>
      <c r="I38" s="28">
        <v>2.7</v>
      </c>
      <c r="J38" s="30"/>
      <c r="K38" s="28">
        <f t="shared" si="5"/>
        <v>0</v>
      </c>
      <c r="L38" s="38"/>
      <c r="M38" t="s">
        <v>123</v>
      </c>
      <c r="N38" s="25" t="s">
        <v>126</v>
      </c>
      <c r="O38" s="28">
        <v>2</v>
      </c>
      <c r="P38" s="73"/>
      <c r="Q38" s="28">
        <f>O38*P38</f>
        <v>0</v>
      </c>
    </row>
    <row r="39" spans="1:17" ht="12.75">
      <c r="A39" t="s">
        <v>8</v>
      </c>
      <c r="B39" t="s">
        <v>138</v>
      </c>
      <c r="C39" s="4">
        <v>4.5</v>
      </c>
      <c r="D39" s="73"/>
      <c r="E39" s="4">
        <f>C39*D39</f>
        <v>0</v>
      </c>
      <c r="F39" s="38"/>
      <c r="G39" s="25" t="s">
        <v>39</v>
      </c>
      <c r="H39" s="25" t="s">
        <v>40</v>
      </c>
      <c r="I39" s="28">
        <v>2.7</v>
      </c>
      <c r="J39" s="82"/>
      <c r="K39" s="28">
        <f t="shared" si="5"/>
        <v>0</v>
      </c>
      <c r="L39" s="38"/>
      <c r="M39" s="1" t="s">
        <v>172</v>
      </c>
      <c r="O39" s="25"/>
      <c r="P39" s="73"/>
      <c r="Q39" s="28"/>
    </row>
    <row r="40" spans="1:17" ht="12" customHeight="1">
      <c r="A40" t="s">
        <v>33</v>
      </c>
      <c r="B40" t="s">
        <v>45</v>
      </c>
      <c r="C40" s="4">
        <v>4.5</v>
      </c>
      <c r="D40" s="73"/>
      <c r="E40" s="4">
        <f>C40*D40</f>
        <v>0</v>
      </c>
      <c r="F40" s="38"/>
      <c r="G40" s="25" t="s">
        <v>135</v>
      </c>
      <c r="H40" s="25" t="s">
        <v>136</v>
      </c>
      <c r="I40" s="28">
        <v>16</v>
      </c>
      <c r="J40" s="30"/>
      <c r="K40" s="28">
        <f t="shared" si="5"/>
        <v>0</v>
      </c>
      <c r="L40" s="38"/>
      <c r="M40" t="s">
        <v>173</v>
      </c>
      <c r="N40" t="s">
        <v>174</v>
      </c>
      <c r="O40" s="19">
        <v>2</v>
      </c>
      <c r="P40" s="73"/>
      <c r="Q40" s="28">
        <f>O40*P40</f>
        <v>0</v>
      </c>
    </row>
    <row r="41" spans="1:17" s="15" customFormat="1" ht="13.5" customHeight="1">
      <c r="A41" t="s">
        <v>225</v>
      </c>
      <c r="B41" t="s">
        <v>44</v>
      </c>
      <c r="C41" s="4">
        <v>4.5</v>
      </c>
      <c r="D41" s="73"/>
      <c r="E41" s="4">
        <f>C41*D41</f>
        <v>0</v>
      </c>
      <c r="F41" s="44"/>
      <c r="G41" s="25" t="s">
        <v>160</v>
      </c>
      <c r="H41" s="25" t="s">
        <v>242</v>
      </c>
      <c r="I41" s="28">
        <v>1.2</v>
      </c>
      <c r="J41" s="30"/>
      <c r="K41" s="28">
        <f t="shared" si="5"/>
        <v>0</v>
      </c>
      <c r="L41" s="44"/>
      <c r="M41" t="s">
        <v>245</v>
      </c>
      <c r="N41" t="s">
        <v>246</v>
      </c>
      <c r="O41" s="19">
        <v>2</v>
      </c>
      <c r="P41" s="73"/>
      <c r="Q41" s="28">
        <f>O41*P41</f>
        <v>0</v>
      </c>
    </row>
    <row r="42" spans="1:17" ht="12.75">
      <c r="A42" s="2" t="s">
        <v>9</v>
      </c>
      <c r="B42" s="2" t="s">
        <v>139</v>
      </c>
      <c r="C42" s="13">
        <v>3.5</v>
      </c>
      <c r="D42" s="73"/>
      <c r="E42" s="13">
        <f>C42*D42</f>
        <v>0</v>
      </c>
      <c r="F42" s="38"/>
      <c r="G42" s="43" t="s">
        <v>111</v>
      </c>
      <c r="H42" s="43" t="s">
        <v>137</v>
      </c>
      <c r="I42" s="19">
        <v>25</v>
      </c>
      <c r="J42" s="30"/>
      <c r="K42" s="28">
        <f t="shared" si="5"/>
        <v>0</v>
      </c>
      <c r="L42" s="38"/>
      <c r="M42" t="s">
        <v>251</v>
      </c>
      <c r="N42" t="s">
        <v>255</v>
      </c>
      <c r="O42" s="19">
        <v>3</v>
      </c>
      <c r="P42" s="73"/>
      <c r="Q42" s="28">
        <f>O42*P42</f>
        <v>0</v>
      </c>
    </row>
    <row r="43" spans="1:17" ht="12.75">
      <c r="A43" s="2" t="s">
        <v>43</v>
      </c>
      <c r="B43" s="2" t="s">
        <v>46</v>
      </c>
      <c r="C43" s="13">
        <v>3.5</v>
      </c>
      <c r="D43" s="73"/>
      <c r="E43" s="13">
        <f>C43*D43</f>
        <v>0</v>
      </c>
      <c r="F43" s="38"/>
      <c r="G43" s="1" t="s">
        <v>114</v>
      </c>
      <c r="H43" s="43"/>
      <c r="I43" s="19"/>
      <c r="J43" s="17" t="s">
        <v>223</v>
      </c>
      <c r="K43" s="28"/>
      <c r="L43" s="38"/>
      <c r="M43" t="s">
        <v>249</v>
      </c>
      <c r="N43" t="s">
        <v>250</v>
      </c>
      <c r="O43" s="19">
        <v>7</v>
      </c>
      <c r="P43" s="73"/>
      <c r="Q43" s="28">
        <f>O43*P43</f>
        <v>0</v>
      </c>
    </row>
    <row r="44" spans="1:17" ht="12.75">
      <c r="A44" t="s">
        <v>65</v>
      </c>
      <c r="B44" s="2" t="s">
        <v>134</v>
      </c>
      <c r="C44" s="4">
        <v>4.1</v>
      </c>
      <c r="D44" s="73"/>
      <c r="E44" s="4">
        <f>C44*D44</f>
        <v>0</v>
      </c>
      <c r="F44" s="38"/>
      <c r="G44" s="2" t="s">
        <v>169</v>
      </c>
      <c r="H44" s="2" t="s">
        <v>170</v>
      </c>
      <c r="I44" s="36">
        <v>18</v>
      </c>
      <c r="J44" s="77"/>
      <c r="K44" s="13">
        <f>I44*J44</f>
        <v>0</v>
      </c>
      <c r="L44" s="38"/>
      <c r="M44" s="47" t="s">
        <v>153</v>
      </c>
      <c r="N44" s="47"/>
      <c r="O44" s="15"/>
      <c r="P44" s="74"/>
      <c r="Q44" s="15"/>
    </row>
    <row r="45" spans="1:17" ht="12.75">
      <c r="A45" t="s">
        <v>67</v>
      </c>
      <c r="B45" s="2" t="s">
        <v>257</v>
      </c>
      <c r="C45" s="4">
        <v>5.5</v>
      </c>
      <c r="D45" s="73"/>
      <c r="E45" s="4">
        <f>C45*D45</f>
        <v>0</v>
      </c>
      <c r="F45" s="38"/>
      <c r="G45" s="2" t="s">
        <v>116</v>
      </c>
      <c r="H45" s="2" t="s">
        <v>155</v>
      </c>
      <c r="I45" s="36">
        <v>12</v>
      </c>
      <c r="J45" s="77"/>
      <c r="K45" s="13">
        <f aca="true" t="shared" si="6" ref="K45:K52">I45*J45</f>
        <v>0</v>
      </c>
      <c r="L45" s="38"/>
      <c r="M45" t="s">
        <v>105</v>
      </c>
      <c r="N45" s="25" t="s">
        <v>183</v>
      </c>
      <c r="O45" s="28">
        <v>3.6</v>
      </c>
      <c r="P45" s="73"/>
      <c r="Q45" s="28">
        <f>O45*P45</f>
        <v>0</v>
      </c>
    </row>
    <row r="46" spans="1:17" ht="12.75">
      <c r="A46" s="2" t="s">
        <v>258</v>
      </c>
      <c r="B46" s="2" t="s">
        <v>257</v>
      </c>
      <c r="C46" s="4"/>
      <c r="D46" s="73"/>
      <c r="E46" s="4">
        <f>C46*D46</f>
        <v>0</v>
      </c>
      <c r="F46" s="38"/>
      <c r="G46" s="2" t="s">
        <v>115</v>
      </c>
      <c r="H46" s="80" t="s">
        <v>243</v>
      </c>
      <c r="I46" s="36">
        <v>10</v>
      </c>
      <c r="J46" s="77"/>
      <c r="K46" s="13">
        <f t="shared" si="6"/>
        <v>0</v>
      </c>
      <c r="L46" s="38"/>
      <c r="M46" t="s">
        <v>106</v>
      </c>
      <c r="N46" s="25" t="s">
        <v>184</v>
      </c>
      <c r="O46" s="28">
        <v>3.6</v>
      </c>
      <c r="P46" s="73"/>
      <c r="Q46" s="28">
        <f>O46*P46</f>
        <v>0</v>
      </c>
    </row>
    <row r="47" spans="1:17" ht="12.75">
      <c r="A47" s="1" t="s">
        <v>35</v>
      </c>
      <c r="D47" s="17" t="s">
        <v>222</v>
      </c>
      <c r="F47" s="38"/>
      <c r="G47" s="2" t="s">
        <v>117</v>
      </c>
      <c r="H47" s="2" t="s">
        <v>118</v>
      </c>
      <c r="I47" s="36">
        <v>11.8</v>
      </c>
      <c r="J47" s="77"/>
      <c r="K47" s="13">
        <f t="shared" si="6"/>
        <v>0</v>
      </c>
      <c r="L47" s="38"/>
      <c r="M47" t="s">
        <v>103</v>
      </c>
      <c r="N47" s="25" t="s">
        <v>185</v>
      </c>
      <c r="O47" s="28">
        <v>3.6</v>
      </c>
      <c r="P47" s="73"/>
      <c r="Q47" s="28">
        <f>O47*P47</f>
        <v>0</v>
      </c>
    </row>
    <row r="48" spans="1:20" ht="12.75">
      <c r="A48" t="s">
        <v>85</v>
      </c>
      <c r="B48" t="s">
        <v>122</v>
      </c>
      <c r="C48" s="4">
        <v>11.5</v>
      </c>
      <c r="D48" s="73"/>
      <c r="E48" s="4">
        <f>C48*D48</f>
        <v>0</v>
      </c>
      <c r="F48" s="38"/>
      <c r="G48" s="2" t="s">
        <v>156</v>
      </c>
      <c r="H48" s="2" t="s">
        <v>157</v>
      </c>
      <c r="I48" s="36">
        <v>5</v>
      </c>
      <c r="J48" s="78"/>
      <c r="K48" s="13">
        <f t="shared" si="6"/>
        <v>0</v>
      </c>
      <c r="L48" s="38"/>
      <c r="M48" t="s">
        <v>104</v>
      </c>
      <c r="N48" s="25" t="s">
        <v>186</v>
      </c>
      <c r="O48" s="28">
        <v>3.6</v>
      </c>
      <c r="P48" s="73"/>
      <c r="Q48" s="28">
        <f>O48*P48</f>
        <v>0</v>
      </c>
      <c r="T48" s="2"/>
    </row>
    <row r="49" spans="1:17" ht="12.75">
      <c r="A49" s="16" t="s">
        <v>75</v>
      </c>
      <c r="B49" s="37" t="s">
        <v>121</v>
      </c>
      <c r="C49" s="4">
        <v>9.5</v>
      </c>
      <c r="D49" s="73"/>
      <c r="E49" s="4">
        <f>C49*D49</f>
        <v>0</v>
      </c>
      <c r="F49" s="38"/>
      <c r="G49" s="2" t="s">
        <v>158</v>
      </c>
      <c r="H49" s="2" t="s">
        <v>159</v>
      </c>
      <c r="I49" s="36">
        <v>9</v>
      </c>
      <c r="J49" s="78"/>
      <c r="K49" s="13">
        <f t="shared" si="6"/>
        <v>0</v>
      </c>
      <c r="L49" s="38"/>
      <c r="M49" t="s">
        <v>107</v>
      </c>
      <c r="N49" s="25" t="s">
        <v>154</v>
      </c>
      <c r="O49" s="28">
        <v>2.1</v>
      </c>
      <c r="P49" s="73"/>
      <c r="Q49" s="28">
        <f>O49*P49</f>
        <v>0</v>
      </c>
    </row>
    <row r="50" spans="1:17" ht="12.75">
      <c r="A50" s="16" t="s">
        <v>75</v>
      </c>
      <c r="B50" s="37" t="s">
        <v>121</v>
      </c>
      <c r="C50" s="4">
        <v>9.5</v>
      </c>
      <c r="E50" s="4">
        <f>C50*D50</f>
        <v>0</v>
      </c>
      <c r="F50" s="38"/>
      <c r="G50" s="2" t="s">
        <v>163</v>
      </c>
      <c r="H50" t="s">
        <v>162</v>
      </c>
      <c r="I50" s="4">
        <v>2</v>
      </c>
      <c r="J50" s="78"/>
      <c r="K50" s="4">
        <f t="shared" si="6"/>
        <v>0</v>
      </c>
      <c r="L50" s="38"/>
      <c r="N50" s="1" t="s">
        <v>23</v>
      </c>
      <c r="O50" s="1"/>
      <c r="P50" s="11"/>
      <c r="Q50" s="29">
        <f>SUM(Q3:Q49)</f>
        <v>0</v>
      </c>
    </row>
    <row r="51" spans="1:17" ht="15">
      <c r="A51" s="86" t="s">
        <v>259</v>
      </c>
      <c r="B51" t="s">
        <v>260</v>
      </c>
      <c r="C51" s="4">
        <v>12.5</v>
      </c>
      <c r="D51" s="76"/>
      <c r="E51" s="4">
        <f>C51*D51</f>
        <v>0</v>
      </c>
      <c r="F51" s="38"/>
      <c r="G51" s="2" t="s">
        <v>201</v>
      </c>
      <c r="H51" s="2" t="s">
        <v>254</v>
      </c>
      <c r="I51" s="4">
        <v>5.2</v>
      </c>
      <c r="J51" s="79"/>
      <c r="K51" s="28">
        <f t="shared" si="6"/>
        <v>0</v>
      </c>
      <c r="L51" s="38"/>
      <c r="N51" t="s">
        <v>108</v>
      </c>
      <c r="Q51" s="61">
        <f>E54+K53+Q50</f>
        <v>0</v>
      </c>
    </row>
    <row r="52" spans="1:17" ht="12.75">
      <c r="A52" s="86" t="s">
        <v>261</v>
      </c>
      <c r="B52" t="s">
        <v>262</v>
      </c>
      <c r="C52" s="13">
        <v>12.2</v>
      </c>
      <c r="E52" s="4">
        <f>C52*D52</f>
        <v>0</v>
      </c>
      <c r="F52" s="38"/>
      <c r="G52" s="2" t="s">
        <v>202</v>
      </c>
      <c r="H52" s="2" t="s">
        <v>244</v>
      </c>
      <c r="I52" s="4">
        <v>18</v>
      </c>
      <c r="J52" s="78"/>
      <c r="K52" s="4">
        <f t="shared" si="6"/>
        <v>0</v>
      </c>
      <c r="L52" s="38"/>
      <c r="N52" t="s">
        <v>166</v>
      </c>
      <c r="O52" s="4">
        <v>8</v>
      </c>
      <c r="P52" s="1" t="s">
        <v>221</v>
      </c>
      <c r="Q52" s="4">
        <f>O52</f>
        <v>8</v>
      </c>
    </row>
    <row r="53" spans="1:17" ht="18">
      <c r="A53" s="85" t="s">
        <v>263</v>
      </c>
      <c r="B53" s="48" t="s">
        <v>264</v>
      </c>
      <c r="C53" s="12">
        <v>0.5</v>
      </c>
      <c r="E53" s="4">
        <f>C53*D53</f>
        <v>0</v>
      </c>
      <c r="F53" s="38"/>
      <c r="H53" s="1" t="s">
        <v>23</v>
      </c>
      <c r="I53" s="1"/>
      <c r="J53" s="11"/>
      <c r="K53" s="29">
        <f>SUM(K6:K52)</f>
        <v>0</v>
      </c>
      <c r="L53" s="38"/>
      <c r="N53" s="3"/>
      <c r="O53" s="10" t="s">
        <v>10</v>
      </c>
      <c r="P53" s="64"/>
      <c r="Q53" s="57">
        <f>Q51+Q52</f>
        <v>8</v>
      </c>
    </row>
    <row r="54" spans="2:17" ht="19.5" customHeight="1">
      <c r="B54" s="1" t="s">
        <v>23</v>
      </c>
      <c r="C54" s="11"/>
      <c r="D54" s="1"/>
      <c r="E54" s="29">
        <f>SUM(E2:E53)</f>
        <v>0</v>
      </c>
      <c r="F54" s="38"/>
      <c r="G54" s="31" t="s">
        <v>119</v>
      </c>
      <c r="H54" s="32"/>
      <c r="I54" s="33"/>
      <c r="J54" s="32"/>
      <c r="K54" s="33"/>
      <c r="L54" s="38"/>
      <c r="N54" s="1" t="s">
        <v>181</v>
      </c>
      <c r="P54" s="65" t="s">
        <v>11</v>
      </c>
      <c r="Q54" s="56">
        <f>Q53*1</f>
        <v>8</v>
      </c>
    </row>
    <row r="55" spans="1:17" ht="12" customHeight="1">
      <c r="A55" s="12"/>
      <c r="B55" s="48"/>
      <c r="C55" s="12"/>
      <c r="E55" s="51"/>
      <c r="F55" s="38"/>
      <c r="G55" s="52"/>
      <c r="H55" s="52"/>
      <c r="I55" s="52"/>
      <c r="J55" s="52"/>
      <c r="K55" s="53"/>
      <c r="L55" s="38"/>
      <c r="O55" t="s">
        <v>12</v>
      </c>
      <c r="P55" s="20">
        <v>8.5</v>
      </c>
      <c r="Q55" s="21" t="s">
        <v>74</v>
      </c>
    </row>
    <row r="56" spans="2:16" ht="12.75">
      <c r="B56" s="1"/>
      <c r="C56" s="11"/>
      <c r="D56" s="1"/>
      <c r="E56" s="29"/>
      <c r="F56" s="8"/>
      <c r="G56" s="35"/>
      <c r="H56" s="34" t="s">
        <v>36</v>
      </c>
      <c r="I56" s="35"/>
      <c r="J56" s="34"/>
      <c r="K56" s="35"/>
      <c r="L56" s="38"/>
      <c r="P56" s="26"/>
    </row>
    <row r="57" spans="1:12" ht="15" customHeight="1">
      <c r="A57" s="12"/>
      <c r="B57" s="48"/>
      <c r="C57" s="12"/>
      <c r="E57" s="51"/>
      <c r="F57" s="25"/>
      <c r="G57" s="38"/>
      <c r="H57" s="39"/>
      <c r="I57" s="39"/>
      <c r="J57" s="39"/>
      <c r="K57" s="39"/>
      <c r="L57" s="38"/>
    </row>
    <row r="69" spans="8:11" ht="18">
      <c r="H69" s="22"/>
      <c r="I69" s="2"/>
      <c r="J69" s="2"/>
      <c r="K69" s="2"/>
    </row>
    <row r="70" spans="8:10" ht="18">
      <c r="H70" s="22"/>
      <c r="I70" s="2"/>
      <c r="J70" s="6"/>
    </row>
    <row r="71" spans="8:12" ht="18">
      <c r="H71" s="23"/>
      <c r="I71" s="3"/>
      <c r="K71" s="24"/>
      <c r="L71" s="1"/>
    </row>
    <row r="72" spans="7:15" ht="18">
      <c r="G72" s="6"/>
      <c r="H72" s="22"/>
      <c r="M72" s="2"/>
      <c r="N72" s="2"/>
      <c r="O72" s="2"/>
    </row>
    <row r="73" spans="7:11" ht="15.75">
      <c r="G73" s="6"/>
      <c r="K73" s="4"/>
    </row>
    <row r="74" spans="7:8" ht="15.75">
      <c r="G74" s="6"/>
      <c r="H74" s="1"/>
    </row>
    <row r="75" spans="7:12" ht="18">
      <c r="G75" s="6"/>
      <c r="H75" s="14"/>
      <c r="L75" s="2"/>
    </row>
    <row r="76" spans="7:11" ht="18">
      <c r="G76" s="6"/>
      <c r="H76" s="14"/>
      <c r="I76" s="2"/>
      <c r="J76" s="2"/>
      <c r="K76" s="2"/>
    </row>
    <row r="77" spans="7:10" ht="18">
      <c r="G77" s="6"/>
      <c r="H77" s="14"/>
      <c r="I77" s="2"/>
      <c r="J77" s="6"/>
    </row>
    <row r="78" ht="12.75">
      <c r="I78" s="1"/>
    </row>
    <row r="79" ht="12.75">
      <c r="I79" s="1"/>
    </row>
    <row r="80" ht="12.75">
      <c r="I80" s="1"/>
    </row>
    <row r="83" ht="12.75">
      <c r="H83" s="1"/>
    </row>
  </sheetData>
  <sheetProtection/>
  <mergeCells count="1">
    <mergeCell ref="B1:J1"/>
  </mergeCells>
  <hyperlinks>
    <hyperlink ref="G6" r:id="rId1" display="www.didel.com/OrderLinks.pdf"/>
    <hyperlink ref="G3" r:id="rId2" display="www.didel.com/Order.pdf"/>
    <hyperlink ref="A53" r:id="rId3" display="https://www.didel.com/shop/roue20mmvid29/"/>
    <hyperlink ref="A51" r:id="rId4" display="https://www.didel.com/shop/VID69-02/"/>
    <hyperlink ref="A52" r:id="rId5" display="https://www.didel.com/shop/VID28-05/"/>
  </hyperlinks>
  <printOptions horizontalCentered="1"/>
  <pageMargins left="0.35433070866141736" right="0.43" top="0.35" bottom="0.3937007874015748" header="0.5118110236220472" footer="0.5118110236220472"/>
  <pageSetup horizontalDpi="300" verticalDpi="300" orientation="landscape" paperSize="9" scale="70" r:id="rId7"/>
  <headerFooter alignWithMargins="0">
    <oddHeader>&amp;LDIDEL CH 1092 Belmont&amp;CBelmont,  &amp;D  &amp;T&amp;R&amp;F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naff 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jdn</cp:lastModifiedBy>
  <cp:lastPrinted>2014-11-18T16:24:02Z</cp:lastPrinted>
  <dcterms:created xsi:type="dcterms:W3CDTF">2002-07-25T17:04:40Z</dcterms:created>
  <dcterms:modified xsi:type="dcterms:W3CDTF">2023-05-29T21:31:14Z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